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3a970bf6cea23456/Expight_Media_Shared_Directory/Projects/EXP_Blog/2025/November/"/>
    </mc:Choice>
  </mc:AlternateContent>
  <xr:revisionPtr revIDLastSave="9" documentId="11_E97C8EC7825A768FED0C4CD65133DE7B661CAD43" xr6:coauthVersionLast="47" xr6:coauthVersionMax="47" xr10:uidLastSave="{935B6484-F658-4DE6-B32E-D600E769C21C}"/>
  <bookViews>
    <workbookView xWindow="-120" yWindow="-120" windowWidth="29040" windowHeight="15720" xr2:uid="{00000000-000D-0000-FFFF-FFFF00000000}"/>
  </bookViews>
  <sheets>
    <sheet name="ROI Calculato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7" i="1" l="1"/>
  <c r="B28" i="1"/>
  <c r="B29" i="1" s="1"/>
  <c r="B20" i="1"/>
  <c r="B19" i="1"/>
  <c r="B18" i="1"/>
  <c r="B17" i="1"/>
  <c r="B21" i="1" s="1"/>
  <c r="B40" i="1" s="1"/>
  <c r="B43" i="1" s="1"/>
  <c r="B44" i="1" l="1"/>
  <c r="B41" i="1"/>
  <c r="B42" i="1" s="1"/>
</calcChain>
</file>

<file path=xl/sharedStrings.xml><?xml version="1.0" encoding="utf-8"?>
<sst xmlns="http://schemas.openxmlformats.org/spreadsheetml/2006/main" count="54" uniqueCount="54">
  <si>
    <t>Recovery Lounge ROI Calculator</t>
  </si>
  <si>
    <t>Edit green cells with your assumptions. Yellow cells are calculated.</t>
  </si>
  <si>
    <t>Member &amp; pricing assumptions</t>
  </si>
  <si>
    <t>Lite members per month</t>
  </si>
  <si>
    <t>Number of members on Lite recovery</t>
  </si>
  <si>
    <t>Lite price per month</t>
  </si>
  <si>
    <t>Monthly fee for Lite</t>
  </si>
  <si>
    <t>Core members per month</t>
  </si>
  <si>
    <t>Number of members on Core recovery</t>
  </si>
  <si>
    <t>Core price per month</t>
  </si>
  <si>
    <t>Monthly fee for Core</t>
  </si>
  <si>
    <t>VIP members per month</t>
  </si>
  <si>
    <t>Number of members on VIP recovery</t>
  </si>
  <si>
    <t>VIP price per month</t>
  </si>
  <si>
    <t>Monthly fee for VIP</t>
  </si>
  <si>
    <t>A la carte visits per month</t>
  </si>
  <si>
    <t>Paid single visits from non-package members</t>
  </si>
  <si>
    <t>A la carte price per visit</t>
  </si>
  <si>
    <t>Price per single visit</t>
  </si>
  <si>
    <t>Revenue summary</t>
  </si>
  <si>
    <t>Lite revenue</t>
  </si>
  <si>
    <t>Core revenue</t>
  </si>
  <si>
    <t>VIP revenue</t>
  </si>
  <si>
    <t>A la carte revenue</t>
  </si>
  <si>
    <t>Total monthly revenue</t>
  </si>
  <si>
    <t>Operating cost assumptions</t>
  </si>
  <si>
    <t>Staffing hours per week</t>
  </si>
  <si>
    <t>Extra hours to supervise recovery</t>
  </si>
  <si>
    <t>Staffing hourly rate</t>
  </si>
  <si>
    <t>All-in hourly cost</t>
  </si>
  <si>
    <t>Weeks per month (avg)</t>
  </si>
  <si>
    <t>Use 4.32 to approximate 52 weeks / 12 months</t>
  </si>
  <si>
    <t>Utilities &amp; supplies per month</t>
  </si>
  <si>
    <t>Laundry, nitrogen, cleaning, etc.</t>
  </si>
  <si>
    <t>Staffing cost per month</t>
  </si>
  <si>
    <t>Total operating cost per month</t>
  </si>
  <si>
    <t>Capex items</t>
  </si>
  <si>
    <t>Red light setup</t>
  </si>
  <si>
    <t>Panels, wiring, install</t>
  </si>
  <si>
    <t>Cold plunge</t>
  </si>
  <si>
    <t>Tub, chiller, plumbing</t>
  </si>
  <si>
    <t>Cryotherapy unit</t>
  </si>
  <si>
    <t>Partial-body or targeted unit</t>
  </si>
  <si>
    <t>Buildout</t>
  </si>
  <si>
    <t>Walls, flooring, paint, lighting</t>
  </si>
  <si>
    <t>Extras</t>
  </si>
  <si>
    <t>Towels, signage, software, storage</t>
  </si>
  <si>
    <t>Total capex</t>
  </si>
  <si>
    <t>ROI summary</t>
  </si>
  <si>
    <t>Net monthly profit</t>
  </si>
  <si>
    <t>Payback period (months)</t>
  </si>
  <si>
    <t>Payback period (years)</t>
  </si>
  <si>
    <t>Annual profit (pre-tax)</t>
  </si>
  <si>
    <t>Annual ROI (profit/capex)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</si>
</sst>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_-"/>
    <numFmt numFmtId="165" formatCode="0.0%"/>
  </numFmts>
  <fonts count="5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i/>
      <sz val="11"/>
      <color rgb="FF333333"/>
      <name val="Calibri"/>
    </font>
    <font>
      <b/>
      <sz val="11"/>
      <color rgb="FF1F4E78"/>
      <name val="Calibri"/>
    </font>
    <font>
      <b/>
      <sz val="11"/>
      <name val="Calibri"/>
    </font>
  </fonts>
  <fills count="8">
    <fill>
      <patternFill patternType="none"/>
    </fill>
    <fill>
      <patternFill patternType="gray125"/>
    </fill>
    <fill>
      <patternFill patternType="solid">
        <fgColor rgb="FF1F4E78"/>
        <bgColor rgb="FF1F4E78"/>
      </patternFill>
    </fill>
    <fill>
      <patternFill patternType="solid">
        <fgColor rgb="FFD9E1F2"/>
        <bgColor rgb="FFD9E1F2"/>
      </patternFill>
    </fill>
    <fill>
      <patternFill patternType="solid">
        <fgColor rgb="FFFFFFFF"/>
        <bgColor rgb="FFFFFFFF"/>
      </patternFill>
    </fill>
    <fill>
      <patternFill patternType="solid">
        <fgColor rgb="FFE2EFDA"/>
        <bgColor rgb="FFE2EFDA"/>
      </patternFill>
    </fill>
    <fill>
      <patternFill patternType="solid">
        <fgColor rgb="FFFFF2CC"/>
        <bgColor rgb="FFFFF2CC"/>
      </patternFill>
    </fill>
    <fill>
      <patternFill patternType="solid">
        <fgColor rgb="FF000000"/>
        <bgColor indexed="64"/>
      </patternFill>
    </fill>
  </fills>
  <borders count="3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medium">
        <color rgb="FF4F81BD"/>
      </top>
      <bottom style="thin">
        <color rgb="FFD9D9D9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4" borderId="1" xfId="0" applyFill="1" applyBorder="1" applyAlignment="1">
      <alignment vertical="center"/>
    </xf>
    <xf numFmtId="0" fontId="0" fillId="5" borderId="1" xfId="0" applyFill="1" applyBorder="1" applyAlignment="1">
      <alignment vertical="center"/>
    </xf>
    <xf numFmtId="164" fontId="0" fillId="5" borderId="1" xfId="0" applyNumberFormat="1" applyFill="1" applyBorder="1" applyAlignment="1">
      <alignment vertical="center"/>
    </xf>
    <xf numFmtId="164" fontId="0" fillId="6" borderId="1" xfId="0" applyNumberFormat="1" applyFill="1" applyBorder="1" applyAlignment="1">
      <alignment vertical="center"/>
    </xf>
    <xf numFmtId="0" fontId="4" fillId="4" borderId="2" xfId="0" applyFont="1" applyFill="1" applyBorder="1" applyAlignment="1">
      <alignment vertical="center"/>
    </xf>
    <xf numFmtId="164" fontId="0" fillId="6" borderId="2" xfId="0" applyNumberFormat="1" applyFill="1" applyBorder="1" applyAlignment="1">
      <alignment vertical="center"/>
    </xf>
    <xf numFmtId="0" fontId="0" fillId="4" borderId="2" xfId="0" applyFill="1" applyBorder="1" applyAlignment="1">
      <alignment vertical="center"/>
    </xf>
    <xf numFmtId="0" fontId="0" fillId="6" borderId="1" xfId="0" applyFill="1" applyBorder="1" applyAlignment="1">
      <alignment vertical="center"/>
    </xf>
    <xf numFmtId="165" fontId="0" fillId="6" borderId="1" xfId="0" applyNumberFormat="1" applyFill="1" applyBorder="1" applyAlignment="1">
      <alignment vertical="center"/>
    </xf>
    <xf numFmtId="0" fontId="1" fillId="2" borderId="0" xfId="0" applyFont="1" applyFill="1" applyAlignment="1">
      <alignment horizontal="left" vertical="center"/>
    </xf>
    <xf numFmtId="0" fontId="0" fillId="2" borderId="0" xfId="0" applyFill="1"/>
    <xf numFmtId="0" fontId="2" fillId="0" borderId="0" xfId="0" applyFont="1"/>
    <xf numFmtId="0" fontId="0" fillId="0" borderId="0" xfId="0"/>
    <xf numFmtId="0" fontId="3" fillId="3" borderId="0" xfId="0" applyFont="1" applyFill="1" applyAlignment="1">
      <alignment horizontal="left" vertical="center"/>
    </xf>
    <xf numFmtId="0" fontId="0" fillId="7" borderId="0" xfId="0" applyFill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876300</xdr:colOff>
      <xdr:row>0</xdr:row>
      <xdr:rowOff>898971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59A4D03-9214-88DF-F848-4DB9B0678A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3143250" cy="8989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4"/>
  <sheetViews>
    <sheetView tabSelected="1" workbookViewId="0">
      <pane ySplit="6" topLeftCell="A7" activePane="bottomLeft" state="frozen"/>
      <selection pane="bottomLeft" activeCell="H16" sqref="H16"/>
    </sheetView>
  </sheetViews>
  <sheetFormatPr defaultRowHeight="15" x14ac:dyDescent="0.25"/>
  <cols>
    <col min="1" max="1" width="34" customWidth="1"/>
    <col min="2" max="2" width="20" customWidth="1"/>
    <col min="3" max="3" width="46" customWidth="1"/>
    <col min="4" max="4" width="4" customWidth="1"/>
  </cols>
  <sheetData>
    <row r="1" spans="1:4" s="15" customFormat="1" ht="71.25" customHeight="1" x14ac:dyDescent="0.25"/>
    <row r="2" spans="1:4" x14ac:dyDescent="0.25">
      <c r="A2" s="10" t="s">
        <v>0</v>
      </c>
      <c r="B2" s="11"/>
      <c r="C2" s="11"/>
      <c r="D2" s="11"/>
    </row>
    <row r="3" spans="1:4" x14ac:dyDescent="0.25">
      <c r="A3" s="11"/>
      <c r="B3" s="11"/>
      <c r="C3" s="11"/>
      <c r="D3" s="11"/>
    </row>
    <row r="4" spans="1:4" x14ac:dyDescent="0.25">
      <c r="A4" s="12" t="s">
        <v>1</v>
      </c>
      <c r="B4" s="13"/>
      <c r="C4" s="13"/>
      <c r="D4" s="13"/>
    </row>
    <row r="6" spans="1:4" x14ac:dyDescent="0.25">
      <c r="A6" s="14" t="s">
        <v>2</v>
      </c>
      <c r="B6" s="13"/>
      <c r="C6" s="13"/>
      <c r="D6" s="13"/>
    </row>
    <row r="7" spans="1:4" x14ac:dyDescent="0.25">
      <c r="A7" s="1" t="s">
        <v>3</v>
      </c>
      <c r="B7" s="2">
        <v>50</v>
      </c>
      <c r="C7" s="1" t="s">
        <v>4</v>
      </c>
      <c r="D7" s="1"/>
    </row>
    <row r="8" spans="1:4" x14ac:dyDescent="0.25">
      <c r="A8" s="1" t="s">
        <v>5</v>
      </c>
      <c r="B8" s="3">
        <v>49</v>
      </c>
      <c r="C8" s="1" t="s">
        <v>6</v>
      </c>
      <c r="D8" s="1"/>
    </row>
    <row r="9" spans="1:4" x14ac:dyDescent="0.25">
      <c r="A9" s="1" t="s">
        <v>7</v>
      </c>
      <c r="B9" s="2">
        <v>35</v>
      </c>
      <c r="C9" s="1" t="s">
        <v>8</v>
      </c>
      <c r="D9" s="1"/>
    </row>
    <row r="10" spans="1:4" x14ac:dyDescent="0.25">
      <c r="A10" s="1" t="s">
        <v>9</v>
      </c>
      <c r="B10" s="3">
        <v>99</v>
      </c>
      <c r="C10" s="1" t="s">
        <v>10</v>
      </c>
      <c r="D10" s="1"/>
    </row>
    <row r="11" spans="1:4" x14ac:dyDescent="0.25">
      <c r="A11" s="1" t="s">
        <v>11</v>
      </c>
      <c r="B11" s="2">
        <v>15</v>
      </c>
      <c r="C11" s="1" t="s">
        <v>12</v>
      </c>
      <c r="D11" s="1"/>
    </row>
    <row r="12" spans="1:4" x14ac:dyDescent="0.25">
      <c r="A12" s="1" t="s">
        <v>13</v>
      </c>
      <c r="B12" s="3">
        <v>179</v>
      </c>
      <c r="C12" s="1" t="s">
        <v>14</v>
      </c>
      <c r="D12" s="1"/>
    </row>
    <row r="13" spans="1:4" x14ac:dyDescent="0.25">
      <c r="A13" s="1" t="s">
        <v>15</v>
      </c>
      <c r="B13" s="2">
        <v>120</v>
      </c>
      <c r="C13" s="1" t="s">
        <v>16</v>
      </c>
      <c r="D13" s="1"/>
    </row>
    <row r="14" spans="1:4" x14ac:dyDescent="0.25">
      <c r="A14" s="1" t="s">
        <v>17</v>
      </c>
      <c r="B14" s="3">
        <v>20</v>
      </c>
      <c r="C14" s="1" t="s">
        <v>18</v>
      </c>
      <c r="D14" s="1"/>
    </row>
    <row r="16" spans="1:4" x14ac:dyDescent="0.25">
      <c r="A16" s="14" t="s">
        <v>19</v>
      </c>
      <c r="B16" s="13"/>
      <c r="C16" s="13"/>
      <c r="D16" s="13"/>
    </row>
    <row r="17" spans="1:4" x14ac:dyDescent="0.25">
      <c r="A17" s="1" t="s">
        <v>20</v>
      </c>
      <c r="B17" s="4">
        <f>B7*B8</f>
        <v>2450</v>
      </c>
      <c r="C17" s="1"/>
      <c r="D17" s="1"/>
    </row>
    <row r="18" spans="1:4" x14ac:dyDescent="0.25">
      <c r="A18" s="1" t="s">
        <v>21</v>
      </c>
      <c r="B18" s="4">
        <f>B9*B10</f>
        <v>3465</v>
      </c>
      <c r="C18" s="1"/>
      <c r="D18" s="1"/>
    </row>
    <row r="19" spans="1:4" x14ac:dyDescent="0.25">
      <c r="A19" s="1" t="s">
        <v>22</v>
      </c>
      <c r="B19" s="4">
        <f>B11*B12</f>
        <v>2685</v>
      </c>
      <c r="C19" s="1"/>
      <c r="D19" s="1"/>
    </row>
    <row r="20" spans="1:4" x14ac:dyDescent="0.25">
      <c r="A20" s="1" t="s">
        <v>23</v>
      </c>
      <c r="B20" s="4">
        <f>B13*B14</f>
        <v>2400</v>
      </c>
      <c r="C20" s="1"/>
      <c r="D20" s="1"/>
    </row>
    <row r="21" spans="1:4" x14ac:dyDescent="0.25">
      <c r="A21" s="5" t="s">
        <v>24</v>
      </c>
      <c r="B21" s="6">
        <f>SUM(B17:B20)</f>
        <v>11000</v>
      </c>
      <c r="C21" s="1"/>
      <c r="D21" s="1"/>
    </row>
    <row r="23" spans="1:4" x14ac:dyDescent="0.25">
      <c r="A23" s="14" t="s">
        <v>25</v>
      </c>
      <c r="B23" s="13"/>
      <c r="C23" s="13"/>
      <c r="D23" s="13"/>
    </row>
    <row r="24" spans="1:4" x14ac:dyDescent="0.25">
      <c r="A24" s="1" t="s">
        <v>26</v>
      </c>
      <c r="B24" s="2">
        <v>25</v>
      </c>
      <c r="C24" s="1" t="s">
        <v>27</v>
      </c>
      <c r="D24" s="1"/>
    </row>
    <row r="25" spans="1:4" x14ac:dyDescent="0.25">
      <c r="A25" s="1" t="s">
        <v>28</v>
      </c>
      <c r="B25" s="3">
        <v>25</v>
      </c>
      <c r="C25" s="1" t="s">
        <v>29</v>
      </c>
      <c r="D25" s="1"/>
    </row>
    <row r="26" spans="1:4" x14ac:dyDescent="0.25">
      <c r="A26" s="1" t="s">
        <v>30</v>
      </c>
      <c r="B26" s="2">
        <v>4.32</v>
      </c>
      <c r="C26" s="1" t="s">
        <v>31</v>
      </c>
      <c r="D26" s="1"/>
    </row>
    <row r="27" spans="1:4" x14ac:dyDescent="0.25">
      <c r="A27" s="1" t="s">
        <v>32</v>
      </c>
      <c r="B27" s="3">
        <v>1300</v>
      </c>
      <c r="C27" s="1" t="s">
        <v>33</v>
      </c>
      <c r="D27" s="1"/>
    </row>
    <row r="28" spans="1:4" x14ac:dyDescent="0.25">
      <c r="A28" s="1" t="s">
        <v>34</v>
      </c>
      <c r="B28" s="4">
        <f>B24*B25*B26</f>
        <v>2700</v>
      </c>
      <c r="C28" s="1"/>
      <c r="D28" s="1"/>
    </row>
    <row r="29" spans="1:4" x14ac:dyDescent="0.25">
      <c r="A29" s="5" t="s">
        <v>35</v>
      </c>
      <c r="B29" s="6">
        <f>B28+B27</f>
        <v>4000</v>
      </c>
      <c r="C29" s="1"/>
      <c r="D29" s="1"/>
    </row>
    <row r="31" spans="1:4" x14ac:dyDescent="0.25">
      <c r="A31" s="14" t="s">
        <v>36</v>
      </c>
      <c r="B31" s="13"/>
      <c r="C31" s="13"/>
      <c r="D31" s="13"/>
    </row>
    <row r="32" spans="1:4" x14ac:dyDescent="0.25">
      <c r="A32" s="1" t="s">
        <v>37</v>
      </c>
      <c r="B32" s="3">
        <v>22000</v>
      </c>
      <c r="C32" s="1" t="s">
        <v>38</v>
      </c>
      <c r="D32" s="1"/>
    </row>
    <row r="33" spans="1:4" x14ac:dyDescent="0.25">
      <c r="A33" s="1" t="s">
        <v>39</v>
      </c>
      <c r="B33" s="3">
        <v>13000</v>
      </c>
      <c r="C33" s="1" t="s">
        <v>40</v>
      </c>
      <c r="D33" s="1"/>
    </row>
    <row r="34" spans="1:4" x14ac:dyDescent="0.25">
      <c r="A34" s="1" t="s">
        <v>41</v>
      </c>
      <c r="B34" s="3">
        <v>30000</v>
      </c>
      <c r="C34" s="1" t="s">
        <v>42</v>
      </c>
      <c r="D34" s="1"/>
    </row>
    <row r="35" spans="1:4" x14ac:dyDescent="0.25">
      <c r="A35" s="1" t="s">
        <v>43</v>
      </c>
      <c r="B35" s="3">
        <v>10000</v>
      </c>
      <c r="C35" s="1" t="s">
        <v>44</v>
      </c>
      <c r="D35" s="1"/>
    </row>
    <row r="36" spans="1:4" x14ac:dyDescent="0.25">
      <c r="A36" s="1" t="s">
        <v>45</v>
      </c>
      <c r="B36" s="3">
        <v>5000</v>
      </c>
      <c r="C36" s="1" t="s">
        <v>46</v>
      </c>
      <c r="D36" s="1"/>
    </row>
    <row r="37" spans="1:4" x14ac:dyDescent="0.25">
      <c r="A37" s="5" t="s">
        <v>47</v>
      </c>
      <c r="B37" s="6">
        <f>SUM(B32:B36)</f>
        <v>80000</v>
      </c>
      <c r="C37" s="1"/>
      <c r="D37" s="1"/>
    </row>
    <row r="39" spans="1:4" x14ac:dyDescent="0.25">
      <c r="A39" s="14" t="s">
        <v>48</v>
      </c>
      <c r="B39" s="13"/>
      <c r="C39" s="13"/>
      <c r="D39" s="13"/>
    </row>
    <row r="40" spans="1:4" x14ac:dyDescent="0.25">
      <c r="A40" s="7" t="s">
        <v>49</v>
      </c>
      <c r="B40" s="6">
        <f>B21-B29</f>
        <v>7000</v>
      </c>
      <c r="C40" s="1"/>
      <c r="D40" s="1"/>
    </row>
    <row r="41" spans="1:4" x14ac:dyDescent="0.25">
      <c r="A41" s="1" t="s">
        <v>50</v>
      </c>
      <c r="B41" s="8">
        <f>IF(B40&gt;0,B37/B40,"n/a")</f>
        <v>11.428571428571429</v>
      </c>
      <c r="C41" s="1"/>
      <c r="D41" s="1"/>
    </row>
    <row r="42" spans="1:4" x14ac:dyDescent="0.25">
      <c r="A42" s="1" t="s">
        <v>51</v>
      </c>
      <c r="B42" s="8">
        <f>IF(B41&gt;0,B41/12,"n/a")</f>
        <v>0.95238095238095244</v>
      </c>
      <c r="C42" s="1"/>
      <c r="D42" s="1"/>
    </row>
    <row r="43" spans="1:4" x14ac:dyDescent="0.25">
      <c r="A43" s="1" t="s">
        <v>52</v>
      </c>
      <c r="B43" s="4">
        <f>B40*12</f>
        <v>84000</v>
      </c>
      <c r="C43" s="1"/>
      <c r="D43" s="1"/>
    </row>
    <row r="44" spans="1:4" x14ac:dyDescent="0.25">
      <c r="A44" s="1" t="s">
        <v>53</v>
      </c>
      <c r="B44" s="9">
        <f>IF(B37&gt;0,B43/B37,"n/a")</f>
        <v>1.05</v>
      </c>
      <c r="C44" s="1"/>
      <c r="D44" s="1"/>
    </row>
  </sheetData>
  <mergeCells count="7">
    <mergeCell ref="A31:D31"/>
    <mergeCell ref="A39:D39"/>
    <mergeCell ref="A2:D3"/>
    <mergeCell ref="A4:D4"/>
    <mergeCell ref="A6:D6"/>
    <mergeCell ref="A16:D16"/>
    <mergeCell ref="A23:D23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ROI Calculator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Alan Perryman</cp:lastModifiedBy>
  <dcterms:created xsi:type="dcterms:W3CDTF">2025-11-25T08:17:56Z</dcterms:created>
  <dcterms:modified xsi:type="dcterms:W3CDTF">2025-11-25T08:26:29Z</dcterms:modified>
</cp:coreProperties>
</file>